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表-08 分部分项工程和单价措施项目清单与计价表【潜江市城" sheetId="2" r:id="rId1"/>
    <sheet name="Sheet1" sheetId="3" r:id="rId2"/>
  </sheets>
  <definedNames>
    <definedName name="_xlnm._FilterDatabase" localSheetId="1" hidden="1">Sheet1!$A$4:$J$31</definedName>
    <definedName name="_xlnm._FilterDatabase" localSheetId="0" hidden="1">'表-08 分部分项工程和单价措施项目清单与计价表【潜江市城'!$A$2:$I$24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<sst xmlns="http://schemas.openxmlformats.org/spreadsheetml/2006/main" count="259" uniqueCount="161">
  <si>
    <t>机要保密楼新闻发布场所改造项目劳务清单</t>
  </si>
  <si>
    <t>序号</t>
  </si>
  <si>
    <t>项目名称</t>
  </si>
  <si>
    <t>项目特征描述</t>
  </si>
  <si>
    <t>计量单位</t>
  </si>
  <si>
    <t>工程量</t>
  </si>
  <si>
    <t>金额（元）</t>
  </si>
  <si>
    <t>单价</t>
  </si>
  <si>
    <t>合价</t>
  </si>
  <si>
    <t>其中</t>
  </si>
  <si>
    <t>天棚面龙骨及饰面拆除</t>
  </si>
  <si>
    <t>1.拆除原有吊顶龙骨及饰面
2.因现场情况采用人工装车
3.垃圾外运，运距自行考虑</t>
  </si>
  <si>
    <t>m2</t>
  </si>
  <si>
    <t>楼地面龙骨及饰面拆除</t>
  </si>
  <si>
    <t>1.拆除原有复合地板地面
2.因现场情况采用人工装车
3.垃圾外运，运距自行考虑</t>
  </si>
  <si>
    <t>墙柱面龙骨及饰面拆除</t>
  </si>
  <si>
    <t>1.拆除原有墙面木饰面及龙骨
2.因现场情况采用人工装车
3.垃圾外运，运距自行考虑</t>
  </si>
  <si>
    <t>木门窗拆除</t>
  </si>
  <si>
    <t>1.拆除原有木门
2.因现场情况采用人工装车
3.垃圾外运，运距自行考虑</t>
  </si>
  <si>
    <t>樘</t>
  </si>
  <si>
    <t>砖砌体拆除</t>
  </si>
  <si>
    <t>1.新开门洞，尺寸1500*2100
2.因现场情况采用人工装车
3.垃圾外运，运距自行考虑</t>
  </si>
  <si>
    <t>m3</t>
  </si>
  <si>
    <t>实心砖墙</t>
  </si>
  <si>
    <t>1.原有门洞封堵，尺寸1500*2100
2.砖砌体内外水泥粉刷</t>
  </si>
  <si>
    <t>石材楼地面</t>
  </si>
  <si>
    <t>1.20mm黑金砂花岗岩
2.1:3水泥砂浆结合层</t>
  </si>
  <si>
    <t>竹、木（复合）地板</t>
  </si>
  <si>
    <t>1.15mm厚多层实木复合地板
2.复合地板专用防潮垫
3.1:3水泥砂浆找平层</t>
  </si>
  <si>
    <t>1.25厚米黄色大理石,磨圆边
2.双层18mm厚阻燃板错缝安装
3.热镀锌50方钢-4，焊接骨架@400*400龙骨骨架</t>
  </si>
  <si>
    <t>1.15mm厚多层实木复合地板
2.复合地板专用防潮垫
3.双层18mm厚阻燃板错缝安装
4.热镀锌50方钢-4，焊接骨架@400*400龙骨骨架</t>
  </si>
  <si>
    <t>墙面装饰板</t>
  </si>
  <si>
    <t>1.新做定制米色三边折边纳米棉(20厚)
2.基层利旧</t>
  </si>
  <si>
    <t>金属踢脚线</t>
  </si>
  <si>
    <t>1.踢脚线高度:80mm
2.面层材料品种、规格、颜色:成品铝合金踢脚</t>
  </si>
  <si>
    <t>m</t>
  </si>
  <si>
    <t>石材墙面</t>
  </si>
  <si>
    <t>1.米黄色大理石面层
2.不锈钢干挂连接件
3.横向L50x50x5镀锌角钢(间距根据墙面分隔定)
4.8~10#槽钢立柱@≤1200(需固定在可受力结构或墙体上)</t>
  </si>
  <si>
    <t>石材装饰线</t>
  </si>
  <si>
    <t>1.线条材料品种、规格、颜色:米黄色大理石线条 120mm宽</t>
  </si>
  <si>
    <t>抹灰面油漆</t>
  </si>
  <si>
    <t>1.铲除原有过道涂料
2.垃圾外运，运距自行考虑（因现场情况采用人工装车）
3.新做墙面无机涂料
4.暂估量，据实结算</t>
  </si>
  <si>
    <t>吊顶天棚</t>
  </si>
  <si>
    <t>1.乳胶、无机涂料面漆两道
2.封闭底涂料一道
3.108胶水溶液一道
4.满刮腻子一道找平
5.12阻燃板+9.5mm厚纸面石膏板基层
6.次龙骨@≤400,横撑龙骨@≤600
7.承载龙骨主龙骨C50x15x1.2@≤1200
8.M8吊杆(吊杆长度&gt;1500时需做反支撑,吊杆上部为网架、钢屋架或
长度&gt;2500时需做转换层)@≤1200</t>
  </si>
  <si>
    <t>1.白色透光软膜(A级防火)+LED软膜专用区块灯(功率:100W/㎡)
2.乳胶、无机涂料面漆两道
3.封闭底涂料一道
4.108胶水溶液一道
5.满刮腻子一道找平
6.12阻燃板+9.5mm厚纸面石膏板基层
7.次龙骨@≤400,横撑龙骨@≤600
8.承载龙骨主龙骨C50x15x1.2@≤1200
9.M8吊杆(吊杆长度&gt;1500时需做反支撑,吊杆上部为网架、钢屋架或
长度&gt;2500时需做转换层)@≤1200</t>
  </si>
  <si>
    <t>天棚开孔</t>
  </si>
  <si>
    <t>1.灯具及出风口回风口等开孔
2.天棚隐形检修口</t>
  </si>
  <si>
    <t>个</t>
  </si>
  <si>
    <t>电力电缆</t>
  </si>
  <si>
    <t>1.名称:电力电缆
2.型号:WDZB-YJV-5*16mm2
3.材质:铜芯</t>
  </si>
  <si>
    <t>配电箱</t>
  </si>
  <si>
    <t>1.名称:总配电箱
2.型号:AL-FBH
3.规格:详见图纸
4.安装方式:底边距地1.8m</t>
  </si>
  <si>
    <t>台</t>
  </si>
  <si>
    <t>照明开关</t>
  </si>
  <si>
    <t>1.名称:三联开关
2.规格:10A 250V
3.安装方式:暗装，底边距地1.4m</t>
  </si>
  <si>
    <t>插座</t>
  </si>
  <si>
    <t>1.名称:单相二三极组合插座(安全型)
2.规格:10A 250V
3.安装方式:暗装,底边距地0.3m</t>
  </si>
  <si>
    <t>1.名称:单相地面插座盒(安全型)
2.规格:10A 250V
3.安装方式:埋地安装</t>
  </si>
  <si>
    <t>接线盒</t>
  </si>
  <si>
    <t>1.名称:接线盒
2.规格:详见图纸
3.安装形式:预留</t>
  </si>
  <si>
    <t>1.名称:空调插座
2.规格:16A 220V
3.安装方式:墙面暗装,底边距地1.8m</t>
  </si>
  <si>
    <t>LED筒灯</t>
  </si>
  <si>
    <t>1.名称:LED筒灯
2.规格:详见图纸</t>
  </si>
  <si>
    <t>套</t>
  </si>
  <si>
    <t>LED射灯</t>
  </si>
  <si>
    <t>1.名称:LED射灯
2.规格:详见图纸</t>
  </si>
  <si>
    <t>配线</t>
  </si>
  <si>
    <t>1.名称:电气配线
2.配线形式:管内穿线
3.型号:WDZB-BYJ-2.5mm2
4.材质:铜芯</t>
  </si>
  <si>
    <t>配管</t>
  </si>
  <si>
    <t>1.名称:电气配管
2.材质:PC
3.规格:DN20</t>
  </si>
  <si>
    <t>1.名称:电气配线
2.配线形式:管内穿线
3.型号:WDZB-BYJ-4mm2
4.材质:铜芯</t>
  </si>
  <si>
    <t>1.名称:电气配管
2.材质:PC
3.规格:DN25</t>
  </si>
  <si>
    <t>1.名称:电力电缆
2.型号:WDZB-YJE-5*10mm2
3.材质:铜芯</t>
  </si>
  <si>
    <t>1.名称:电气配管
2.材质:PC
3.规格:DN40</t>
  </si>
  <si>
    <t>1.名称:电气配线
2.配线形式:管内穿线
3.型号:WDZB-BYJ-6mm2
4.材质:铜芯</t>
  </si>
  <si>
    <t>1.名称:电气配管
2.材质:PC
3.规格:DN32</t>
  </si>
  <si>
    <t>弱电配线箱</t>
  </si>
  <si>
    <t>1.名称:弱电配线箱
2.规格:详见图纸
3.安装方式:暗装,底边距地0.3m</t>
  </si>
  <si>
    <t>信息插座</t>
  </si>
  <si>
    <t>1.名称:网络插孔
2.规格:详见图纸
3.安装方式:暗装,底边距地0.3m</t>
  </si>
  <si>
    <t>1.名称:网络插孔
2.规格:详见图纸
3.安装方式:埋地安装</t>
  </si>
  <si>
    <t>双绞线缆</t>
  </si>
  <si>
    <t>1.名称:网线
2.规格:详见图纸
3.敷设方式:管内穿线</t>
  </si>
  <si>
    <t>1.名称:弱电配管
2.材质:PC
3.规格:DN20</t>
  </si>
  <si>
    <t>1.名称:消防配线
2.配线形式:管内穿线
3.型号:ZRNH-RVSP-2*1.5mm2
4.材质:铜芯</t>
  </si>
  <si>
    <t>1.名称:消防配管
2.材质:JDG
3.规格:DN20</t>
  </si>
  <si>
    <t>点型探测器</t>
  </si>
  <si>
    <t>1.名称:感烟探测器
2.规格:详见图纸
3.类型:原有烟感移位</t>
  </si>
  <si>
    <t>计日工</t>
  </si>
  <si>
    <t>元/人</t>
  </si>
  <si>
    <t>分部分项工程和单价措施项目清单与计价表</t>
  </si>
  <si>
    <t>工程名称：潜江市城区生活污水处理厂设备更新改造项目（潜江市污水处理厂设备更新改造）</t>
  </si>
  <si>
    <t>综合单价</t>
  </si>
  <si>
    <t>配电柜及所有元器件安装、接地连接、盘内整理及校线、接线、底座安装、配合调试等全过程</t>
  </si>
  <si>
    <t>1.名称:照明配电箱
2.安装方式:挂装</t>
  </si>
  <si>
    <t>控制箱</t>
  </si>
  <si>
    <t>设备及所有元器件安装、接地连接、电器检查、调整检验等全过程</t>
  </si>
  <si>
    <t>1.名称:变频鼓风机机机旁按钮转接箱
2.安装方式:挂装</t>
  </si>
  <si>
    <t>1.名称:0.4kV低压柜
MNS型抽屉式开关柜</t>
  </si>
  <si>
    <t>测位、管路敷设、接线盒、管道支架制作及安装、防腐刷油、管内穿铁丝等全过程</t>
  </si>
  <si>
    <t>1.名称:聚氯乙烯硬质电线管
2.规格:DN20</t>
  </si>
  <si>
    <t>工厂灯</t>
  </si>
  <si>
    <t>测位、划线、打眼、埋塑料膨胀管、灯具组装等全过程</t>
  </si>
  <si>
    <t>1.名称:工厂弯灯(防爆)
1x36W节能灯,功率因数≥0.9</t>
  </si>
  <si>
    <t>避雷引下线</t>
  </si>
  <si>
    <t>加工、打入地下及埋设、焊接等全过程</t>
  </si>
  <si>
    <t>1.名称:镀铜扁钢
-40x4</t>
  </si>
  <si>
    <t>挖沟槽土方</t>
  </si>
  <si>
    <t>坑边甩土、清理基底、修理边坡、清理机下余土</t>
  </si>
  <si>
    <t>1.土壤类别:结合地勘报告自行综合考虑
2.挖土深度:2m以内
3.人机配合施工</t>
  </si>
  <si>
    <t>余方弃置</t>
  </si>
  <si>
    <t>1.余土弃运
2.运距：5km</t>
  </si>
  <si>
    <t>褥垫层</t>
  </si>
  <si>
    <t>1.桩顶铺设200mm中粗砂垫层</t>
  </si>
  <si>
    <t>砖基础</t>
  </si>
  <si>
    <t>运、铺砂浆，运砖(含浇水、浸水)、拉墙筋布设防潮层铺设材料运输、砌筑等全过程</t>
  </si>
  <si>
    <t>1.砌块品种、规格:B06级蒸压加气混凝土砌块
2.砌块强度等级:A3.5
3.基础层</t>
  </si>
  <si>
    <t>砌块墙</t>
  </si>
  <si>
    <t>运、铺砂浆，运砖(含浇水、浸水)、拉墙筋布设。材料运输、础墙、非标准切割、斜砖砼浇注。门窗洞口水泥砖制作安装、管道施工洞口封堵等砌筑全过程</t>
  </si>
  <si>
    <t>1.砌块品种、规格:B06级蒸压加气混凝土砌块
2.砌块强度等级:A3.5
3.砂浆强度等级:M5干混砌筑砂浆
4.厚度:250mm
5.墙高：3.6m以内</t>
  </si>
  <si>
    <t>混凝土浇筑</t>
  </si>
  <si>
    <t>混凝土浇注、振捣、养护、泵管与布料机的安拆、清洗、施工缝凿毛处理流浆的清除等全过程</t>
  </si>
  <si>
    <t>1.混凝土种类:商品混凝土
2.混凝土强度等级:C30</t>
  </si>
  <si>
    <t>坡道</t>
  </si>
  <si>
    <t xml:space="preserve">1.20厚1：2水泥砂浆，加做100*100菱形防滑凹槽
2.素水泥浆结合层一道
3.100厚C15混凝土
4.300厚3:7灰土
5.素土夯实
</t>
  </si>
  <si>
    <t>1.20厚1：2水泥砂浆，加做100*100菱形防滑凹槽
2.素水泥浆结合层一道
3.100厚C15混凝土
4.300厚3:7灰土
5.素土夯实
6.其他详见11zj901 19-1</t>
  </si>
  <si>
    <t>散水</t>
  </si>
  <si>
    <t>1.20厚1：2.5水泥砂浆压平抹光
2、60厚C15混凝土
3.60厚中粗砂铺垫
4、素土夯实</t>
  </si>
  <si>
    <t>现浇构件钢筋</t>
  </si>
  <si>
    <t>钢筋领料、除锈、调直切断、翻样、制作成型运输、绑扎、套筒连接、马凳筋的制作焊接安装等全过程</t>
  </si>
  <si>
    <t>1.砌体加筋HRB400φ8mm</t>
  </si>
  <si>
    <t>t</t>
  </si>
  <si>
    <t>机械连接</t>
  </si>
  <si>
    <t>竖向筋接长电渣压力焊、验收合格全过程</t>
  </si>
  <si>
    <t>1.连接方式:电渣压力焊接
2.规格:≤32mm</t>
  </si>
  <si>
    <t>内墙</t>
  </si>
  <si>
    <t>内墙1：无极装饰涂料墙面
1.满涂界面剂处理剂
2.15厚磷石膏砂浆打底分遍抹平压入耐碱玻璃纤维网
3.满刮水腻子二遍，砂纸磨平
4.涂封底涂料
5.面涂一道
6.复补腻子，磨平
7.无机装饰涂料</t>
  </si>
  <si>
    <t>外墙</t>
  </si>
  <si>
    <t>外墙1：涂料外墙面
1.刷界面砂浆一道
2.15厚DPM15干混抹灰砂浆
3.1.5厚JS防水涂料
4.5厚干粉类聚合物水泥防水砂浆，中间压入一层耐碱玻璃纤维网布
5.满刮二道外墙耐水腻子
6.喷或滚刷底涂料一遍
7.喷或滚刷面层涂料二遍</t>
  </si>
  <si>
    <t>地1</t>
  </si>
  <si>
    <t>地面1：防滑地砖地面
1.10厚浅色600*600防滑地砖
2.5厚干混瓷砖粘接砂浆满粘，陶瓷地砖填缝挤填缝
3.20厚DSM20干混地坪砂浆找平兼刚性防水层（掺3%防水粉）
4.素水泥砂浆结合层一道（内掺建筑胶）
5.150厚C30混凝土垫层
6.素土分层夯实</t>
  </si>
  <si>
    <t>踢脚</t>
  </si>
  <si>
    <t>踢脚1：面砖踢脚线
1.满涂界面砂浆
2.12厚DPM20干混抹灰砂浆
3.3厚专用粘贴剂
4.100高成品面砖踢脚线（与地面面砖配套）</t>
  </si>
  <si>
    <t>铸铁盖板</t>
  </si>
  <si>
    <t>场内运输预制构件、基层清理、拌、运砂浆、安装、填缝等全过程</t>
  </si>
  <si>
    <t>1.沟盖板
2.钢盖板
3.详见图集02J331《地沟及盖板》GB8-1</t>
  </si>
  <si>
    <t>顶棚1</t>
  </si>
  <si>
    <t>清理墙面、填补缝隙、接缝粘绷带、刷强固、腻子找平、刮腻子、打磨、乳胶漆喷涂等全过程</t>
  </si>
  <si>
    <t>顶棚1：无机装饰涂料墙面
1.钢筋混凝土板底面清理干净
2.15厚磷石膏砂浆打底分遍抹平压入耐碱玻璃纤维网
3.满刮耐水腻子二遍，砂纸磨平
4.涂封底涂料
5.面涂一道
6.复补腻子，磨平
7.无机装饰涂料二道</t>
  </si>
  <si>
    <t>屋面1</t>
  </si>
  <si>
    <t>屋面1：无保温不上人平屋面（用于污泥脱水机房）
1.40厚C20细石混凝土保护层，表面找平
2.干铺0.4厚聚乙烯薄膜一层
3.2厚+2厚无胎基（N类）自粘聚合物改性沥青防水卷材，洞口周边封堵采用C20微膨胀砼
4.1.5厚JS防水涂料
5.20厚1:2.5水泥砂浆找平层
6.沥青膨胀珍珠岩块找坡2%，最薄处30厚
7.20厚DSM20干混地坪砂浆
8.钢筋混凝土屋面板</t>
  </si>
  <si>
    <t>屋面2</t>
  </si>
  <si>
    <t>屋面2：用于雨棚
1.最薄处20厚DSM20干混地坪砂浆找坡，坡度2%（根部批R=50的圆角）
2.2厚双组份聚氨酸防水涂料，沿墙上翻400
3.钢筋混凝土屋面板</t>
  </si>
  <si>
    <t>瓦屋面</t>
  </si>
  <si>
    <t>瓦屋面
1.最薄处20厚DSM20干混地坪砂浆找坡，坡度2%（根部批R=50的圆角）
2.2厚双组份聚氨酸防水涂料，沿墙上翻400
3.钢筋混凝土屋面板</t>
  </si>
  <si>
    <t>屋面排水管</t>
  </si>
  <si>
    <t>定位、预留孔洞及堵洞、管道支架托架制作安装、穿墙、穿楼板、穿梁普通套管阀门制作安装、管道套管间封堵、保护膜、阻火圈安装、闭水试验等全过程</t>
  </si>
  <si>
    <t>1.屋面落水管≤110
2.落水口</t>
  </si>
  <si>
    <t>模板</t>
  </si>
  <si>
    <t>模板安拆、灌浆材料浇筑、养护等全过程</t>
  </si>
  <si>
    <t>1.板超高模板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</si>
</sst>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9"/>
      <color theme="1"/>
      <name val="??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00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6" borderId="14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49"/>
    <xf numFmtId="0" fontId="1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right" vertical="center" wrapText="1"/>
    </xf>
    <xf numFmtId="0" fontId="2" fillId="2" borderId="0" xfId="49" applyFont="1" applyFill="1" applyAlignment="1">
      <alignment horizontal="left" wrapText="1"/>
    </xf>
    <xf numFmtId="0" fontId="2" fillId="2" borderId="0" xfId="49" applyFont="1" applyFill="1" applyAlignment="1">
      <alignment horizontal="right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right" vertical="center" wrapText="1"/>
    </xf>
    <xf numFmtId="0" fontId="2" fillId="3" borderId="5" xfId="49" applyFont="1" applyFill="1" applyBorder="1" applyAlignment="1">
      <alignment horizontal="right" vertical="center" wrapText="1"/>
    </xf>
    <xf numFmtId="0" fontId="2" fillId="2" borderId="6" xfId="49" applyFont="1" applyFill="1" applyBorder="1" applyAlignment="1">
      <alignment horizontal="right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0" fillId="0" borderId="0" xfId="49" applyFont="1" applyFill="1" applyAlignment="1"/>
    <xf numFmtId="0" fontId="2" fillId="2" borderId="7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showGridLines="0" tabSelected="1" workbookViewId="0">
      <selection activeCell="L4" sqref="L4"/>
    </sheetView>
  </sheetViews>
  <sheetFormatPr defaultColWidth="9" defaultRowHeight="12" outlineLevelCol="7"/>
  <cols>
    <col min="1" max="1" width="10.6666666666667" style="16" customWidth="1"/>
    <col min="2" max="2" width="13.8285714285714" style="16" customWidth="1"/>
    <col min="3" max="3" width="29.6666666666667" style="16" customWidth="1"/>
    <col min="4" max="4" width="9" style="16" customWidth="1"/>
    <col min="5" max="5" width="10.3333333333333" style="16" customWidth="1"/>
    <col min="6" max="6" width="11.8285714285714" style="16" customWidth="1"/>
    <col min="7" max="7" width="10.8285714285714" style="16" customWidth="1"/>
    <col min="8" max="8" width="10.3333333333333" style="16" customWidth="1"/>
    <col min="9" max="11" width="9" style="16"/>
    <col min="12" max="12" width="9.82857142857143" style="16"/>
    <col min="13" max="16384" width="9" style="16"/>
  </cols>
  <sheetData>
    <row r="1" s="16" customFormat="1" ht="39.75" customHeight="1" spans="1:8">
      <c r="A1" s="1" t="s">
        <v>0</v>
      </c>
      <c r="B1" s="1"/>
      <c r="C1" s="1"/>
      <c r="D1" s="1"/>
      <c r="E1" s="1"/>
      <c r="F1" s="1"/>
      <c r="G1" s="2"/>
      <c r="H1" s="2"/>
    </row>
    <row r="2" s="16" customFormat="1" ht="18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17" t="s">
        <v>6</v>
      </c>
      <c r="G2" s="18"/>
      <c r="H2" s="19"/>
    </row>
    <row r="3" s="16" customFormat="1" ht="18" customHeight="1" spans="1:8">
      <c r="A3" s="8"/>
      <c r="B3" s="9"/>
      <c r="C3" s="9"/>
      <c r="D3" s="9"/>
      <c r="E3" s="9"/>
      <c r="F3" s="9" t="s">
        <v>7</v>
      </c>
      <c r="G3" s="9" t="s">
        <v>8</v>
      </c>
      <c r="H3" s="10" t="s">
        <v>9</v>
      </c>
    </row>
    <row r="4" s="16" customFormat="1" ht="56" customHeight="1" spans="1:8">
      <c r="A4" s="8">
        <v>1</v>
      </c>
      <c r="B4" s="11" t="s">
        <v>10</v>
      </c>
      <c r="C4" s="11" t="s">
        <v>11</v>
      </c>
      <c r="D4" s="9" t="s">
        <v>12</v>
      </c>
      <c r="E4" s="9">
        <v>138.66</v>
      </c>
      <c r="F4" s="12"/>
      <c r="G4" s="12"/>
      <c r="H4" s="14"/>
    </row>
    <row r="5" s="16" customFormat="1" ht="53" customHeight="1" spans="1:8">
      <c r="A5" s="8">
        <v>2</v>
      </c>
      <c r="B5" s="11" t="s">
        <v>13</v>
      </c>
      <c r="C5" s="11" t="s">
        <v>14</v>
      </c>
      <c r="D5" s="9" t="s">
        <v>12</v>
      </c>
      <c r="E5" s="9">
        <v>138.66</v>
      </c>
      <c r="F5" s="12"/>
      <c r="G5" s="12"/>
      <c r="H5" s="14"/>
    </row>
    <row r="6" s="16" customFormat="1" ht="57" customHeight="1" spans="1:8">
      <c r="A6" s="8">
        <v>3</v>
      </c>
      <c r="B6" s="11" t="s">
        <v>15</v>
      </c>
      <c r="C6" s="11" t="s">
        <v>16</v>
      </c>
      <c r="D6" s="9" t="s">
        <v>12</v>
      </c>
      <c r="E6" s="9">
        <v>67.13</v>
      </c>
      <c r="F6" s="12"/>
      <c r="G6" s="12"/>
      <c r="H6" s="14"/>
    </row>
    <row r="7" s="16" customFormat="1" ht="57" customHeight="1" spans="1:8">
      <c r="A7" s="8">
        <v>4</v>
      </c>
      <c r="B7" s="11" t="s">
        <v>17</v>
      </c>
      <c r="C7" s="11" t="s">
        <v>18</v>
      </c>
      <c r="D7" s="9" t="s">
        <v>19</v>
      </c>
      <c r="E7" s="9">
        <v>2</v>
      </c>
      <c r="F7" s="12"/>
      <c r="G7" s="12"/>
      <c r="H7" s="14"/>
    </row>
    <row r="8" s="16" customFormat="1" ht="54" customHeight="1" spans="1:8">
      <c r="A8" s="8">
        <v>5</v>
      </c>
      <c r="B8" s="11" t="s">
        <v>20</v>
      </c>
      <c r="C8" s="11" t="s">
        <v>21</v>
      </c>
      <c r="D8" s="9" t="s">
        <v>22</v>
      </c>
      <c r="E8" s="9">
        <v>0.63</v>
      </c>
      <c r="F8" s="12"/>
      <c r="G8" s="12"/>
      <c r="H8" s="14"/>
    </row>
    <row r="9" s="16" customFormat="1" ht="51" customHeight="1" spans="1:8">
      <c r="A9" s="8">
        <v>6</v>
      </c>
      <c r="B9" s="11" t="s">
        <v>23</v>
      </c>
      <c r="C9" s="11" t="s">
        <v>24</v>
      </c>
      <c r="D9" s="9" t="s">
        <v>22</v>
      </c>
      <c r="E9" s="9">
        <v>0.63</v>
      </c>
      <c r="F9" s="12"/>
      <c r="G9" s="12"/>
      <c r="H9" s="14"/>
    </row>
    <row r="10" s="16" customFormat="1" ht="38" customHeight="1" spans="1:8">
      <c r="A10" s="8">
        <v>7</v>
      </c>
      <c r="B10" s="11" t="s">
        <v>25</v>
      </c>
      <c r="C10" s="11" t="s">
        <v>26</v>
      </c>
      <c r="D10" s="9" t="s">
        <v>12</v>
      </c>
      <c r="E10" s="9">
        <v>0.56</v>
      </c>
      <c r="F10" s="12"/>
      <c r="G10" s="12"/>
      <c r="H10" s="14"/>
    </row>
    <row r="11" s="16" customFormat="1" ht="51" customHeight="1" spans="1:8">
      <c r="A11" s="8">
        <v>8</v>
      </c>
      <c r="B11" s="11" t="s">
        <v>27</v>
      </c>
      <c r="C11" s="11" t="s">
        <v>28</v>
      </c>
      <c r="D11" s="9" t="s">
        <v>12</v>
      </c>
      <c r="E11" s="9">
        <v>101.7</v>
      </c>
      <c r="F11" s="12"/>
      <c r="G11" s="12"/>
      <c r="H11" s="14"/>
    </row>
    <row r="12" s="16" customFormat="1" ht="65" customHeight="1" spans="1:8">
      <c r="A12" s="8">
        <v>9</v>
      </c>
      <c r="B12" s="11" t="s">
        <v>25</v>
      </c>
      <c r="C12" s="11" t="s">
        <v>29</v>
      </c>
      <c r="D12" s="9" t="s">
        <v>12</v>
      </c>
      <c r="E12" s="9">
        <v>10.19</v>
      </c>
      <c r="F12" s="12"/>
      <c r="G12" s="12"/>
      <c r="H12" s="14"/>
    </row>
    <row r="13" s="16" customFormat="1" ht="78" customHeight="1" spans="1:8">
      <c r="A13" s="8">
        <v>10</v>
      </c>
      <c r="B13" s="11" t="s">
        <v>27</v>
      </c>
      <c r="C13" s="11" t="s">
        <v>30</v>
      </c>
      <c r="D13" s="9" t="s">
        <v>12</v>
      </c>
      <c r="E13" s="9">
        <v>28.95</v>
      </c>
      <c r="F13" s="12"/>
      <c r="G13" s="12"/>
      <c r="H13" s="14"/>
    </row>
    <row r="14" s="16" customFormat="1" ht="47" customHeight="1" spans="1:8">
      <c r="A14" s="8">
        <v>11</v>
      </c>
      <c r="B14" s="11" t="s">
        <v>31</v>
      </c>
      <c r="C14" s="11" t="s">
        <v>32</v>
      </c>
      <c r="D14" s="9" t="s">
        <v>12</v>
      </c>
      <c r="E14" s="9">
        <v>80.79</v>
      </c>
      <c r="F14" s="12"/>
      <c r="G14" s="12"/>
      <c r="H14" s="14"/>
    </row>
    <row r="15" s="16" customFormat="1" ht="47" customHeight="1" spans="1:8">
      <c r="A15" s="8">
        <v>12</v>
      </c>
      <c r="B15" s="11" t="s">
        <v>33</v>
      </c>
      <c r="C15" s="11" t="s">
        <v>34</v>
      </c>
      <c r="D15" s="9" t="s">
        <v>35</v>
      </c>
      <c r="E15" s="9">
        <v>34.54</v>
      </c>
      <c r="F15" s="12"/>
      <c r="G15" s="12"/>
      <c r="H15" s="14"/>
    </row>
    <row r="16" s="16" customFormat="1" ht="88" customHeight="1" spans="1:8">
      <c r="A16" s="8">
        <v>13</v>
      </c>
      <c r="B16" s="11" t="s">
        <v>36</v>
      </c>
      <c r="C16" s="11" t="s">
        <v>37</v>
      </c>
      <c r="D16" s="9" t="s">
        <v>12</v>
      </c>
      <c r="E16" s="9">
        <v>6.82</v>
      </c>
      <c r="F16" s="12"/>
      <c r="G16" s="12"/>
      <c r="H16" s="14"/>
    </row>
    <row r="17" s="16" customFormat="1" ht="54" customHeight="1" spans="1:8">
      <c r="A17" s="8">
        <v>14</v>
      </c>
      <c r="B17" s="11" t="s">
        <v>38</v>
      </c>
      <c r="C17" s="11" t="s">
        <v>39</v>
      </c>
      <c r="D17" s="9" t="s">
        <v>35</v>
      </c>
      <c r="E17" s="9">
        <v>20.5</v>
      </c>
      <c r="F17" s="12"/>
      <c r="G17" s="12"/>
      <c r="H17" s="14"/>
    </row>
    <row r="18" s="16" customFormat="1" ht="81" customHeight="1" spans="1:8">
      <c r="A18" s="8">
        <v>15</v>
      </c>
      <c r="B18" s="11" t="s">
        <v>40</v>
      </c>
      <c r="C18" s="11" t="s">
        <v>41</v>
      </c>
      <c r="D18" s="9" t="s">
        <v>12</v>
      </c>
      <c r="E18" s="9">
        <v>52.5</v>
      </c>
      <c r="F18" s="12"/>
      <c r="G18" s="12"/>
      <c r="H18" s="14"/>
    </row>
    <row r="19" s="16" customFormat="1" ht="201" customHeight="1" spans="1:8">
      <c r="A19" s="8">
        <v>16</v>
      </c>
      <c r="B19" s="11" t="s">
        <v>42</v>
      </c>
      <c r="C19" s="11" t="s">
        <v>43</v>
      </c>
      <c r="D19" s="9" t="s">
        <v>12</v>
      </c>
      <c r="E19" s="9">
        <v>95.67</v>
      </c>
      <c r="F19" s="12"/>
      <c r="G19" s="12"/>
      <c r="H19" s="14"/>
    </row>
    <row r="20" s="16" customFormat="1" ht="232.5" customHeight="1" spans="1:8">
      <c r="A20" s="8">
        <v>17</v>
      </c>
      <c r="B20" s="11" t="s">
        <v>42</v>
      </c>
      <c r="C20" s="11" t="s">
        <v>44</v>
      </c>
      <c r="D20" s="9" t="s">
        <v>12</v>
      </c>
      <c r="E20" s="9">
        <v>41.14</v>
      </c>
      <c r="F20" s="12"/>
      <c r="G20" s="12"/>
      <c r="H20" s="14"/>
    </row>
    <row r="21" s="16" customFormat="1" ht="37" customHeight="1" spans="1:8">
      <c r="A21" s="8">
        <v>18</v>
      </c>
      <c r="B21" s="11" t="s">
        <v>45</v>
      </c>
      <c r="C21" s="11" t="s">
        <v>46</v>
      </c>
      <c r="D21" s="9" t="s">
        <v>47</v>
      </c>
      <c r="E21" s="9">
        <v>37</v>
      </c>
      <c r="F21" s="12"/>
      <c r="G21" s="12"/>
      <c r="H21" s="14"/>
    </row>
    <row r="22" s="16" customFormat="1" ht="46" customHeight="1" spans="1:8">
      <c r="A22" s="8">
        <v>19</v>
      </c>
      <c r="B22" s="11" t="s">
        <v>48</v>
      </c>
      <c r="C22" s="11" t="s">
        <v>49</v>
      </c>
      <c r="D22" s="9" t="s">
        <v>35</v>
      </c>
      <c r="E22" s="9">
        <v>40</v>
      </c>
      <c r="F22" s="12"/>
      <c r="G22" s="12"/>
      <c r="H22" s="14"/>
    </row>
    <row r="23" s="16" customFormat="1" ht="63" customHeight="1" spans="1:8">
      <c r="A23" s="8">
        <v>20</v>
      </c>
      <c r="B23" s="11" t="s">
        <v>50</v>
      </c>
      <c r="C23" s="11" t="s">
        <v>51</v>
      </c>
      <c r="D23" s="9" t="s">
        <v>52</v>
      </c>
      <c r="E23" s="9">
        <v>1</v>
      </c>
      <c r="F23" s="12"/>
      <c r="G23" s="12"/>
      <c r="H23" s="14"/>
    </row>
    <row r="24" s="16" customFormat="1" ht="60" customHeight="1" spans="1:8">
      <c r="A24" s="8">
        <v>21</v>
      </c>
      <c r="B24" s="11" t="s">
        <v>53</v>
      </c>
      <c r="C24" s="11" t="s">
        <v>54</v>
      </c>
      <c r="D24" s="9" t="s">
        <v>47</v>
      </c>
      <c r="E24" s="9">
        <v>2</v>
      </c>
      <c r="F24" s="12"/>
      <c r="G24" s="12"/>
      <c r="H24" s="14"/>
    </row>
    <row r="25" s="16" customFormat="1" ht="74" customHeight="1" spans="1:8">
      <c r="A25" s="8">
        <v>22</v>
      </c>
      <c r="B25" s="11" t="s">
        <v>55</v>
      </c>
      <c r="C25" s="11" t="s">
        <v>56</v>
      </c>
      <c r="D25" s="9" t="s">
        <v>47</v>
      </c>
      <c r="E25" s="9">
        <v>2</v>
      </c>
      <c r="F25" s="12"/>
      <c r="G25" s="12"/>
      <c r="H25" s="14"/>
    </row>
    <row r="26" s="16" customFormat="1" ht="62" customHeight="1" spans="1:8">
      <c r="A26" s="8">
        <v>23</v>
      </c>
      <c r="B26" s="11" t="s">
        <v>55</v>
      </c>
      <c r="C26" s="11" t="s">
        <v>57</v>
      </c>
      <c r="D26" s="9" t="s">
        <v>47</v>
      </c>
      <c r="E26" s="9">
        <v>8</v>
      </c>
      <c r="F26" s="12"/>
      <c r="G26" s="12"/>
      <c r="H26" s="14"/>
    </row>
    <row r="27" s="16" customFormat="1" ht="51" customHeight="1" spans="1:8">
      <c r="A27" s="8">
        <v>24</v>
      </c>
      <c r="B27" s="11" t="s">
        <v>58</v>
      </c>
      <c r="C27" s="11" t="s">
        <v>59</v>
      </c>
      <c r="D27" s="9" t="s">
        <v>47</v>
      </c>
      <c r="E27" s="9">
        <v>2</v>
      </c>
      <c r="F27" s="12"/>
      <c r="G27" s="12"/>
      <c r="H27" s="14"/>
    </row>
    <row r="28" s="16" customFormat="1" ht="58" customHeight="1" spans="1:8">
      <c r="A28" s="8">
        <v>25</v>
      </c>
      <c r="B28" s="11" t="s">
        <v>55</v>
      </c>
      <c r="C28" s="11" t="s">
        <v>60</v>
      </c>
      <c r="D28" s="9" t="s">
        <v>47</v>
      </c>
      <c r="E28" s="9">
        <v>4</v>
      </c>
      <c r="F28" s="12"/>
      <c r="G28" s="12"/>
      <c r="H28" s="14"/>
    </row>
    <row r="29" s="16" customFormat="1" ht="36" customHeight="1" spans="1:8">
      <c r="A29" s="8">
        <v>26</v>
      </c>
      <c r="B29" s="11" t="s">
        <v>61</v>
      </c>
      <c r="C29" s="11" t="s">
        <v>62</v>
      </c>
      <c r="D29" s="9" t="s">
        <v>63</v>
      </c>
      <c r="E29" s="9">
        <v>4</v>
      </c>
      <c r="F29" s="12"/>
      <c r="G29" s="12"/>
      <c r="H29" s="14"/>
    </row>
    <row r="30" s="16" customFormat="1" ht="36" customHeight="1" spans="1:8">
      <c r="A30" s="8">
        <v>27</v>
      </c>
      <c r="B30" s="11" t="s">
        <v>64</v>
      </c>
      <c r="C30" s="11" t="s">
        <v>65</v>
      </c>
      <c r="D30" s="9" t="s">
        <v>63</v>
      </c>
      <c r="E30" s="9">
        <v>8</v>
      </c>
      <c r="F30" s="12"/>
      <c r="G30" s="12"/>
      <c r="H30" s="14"/>
    </row>
    <row r="31" s="16" customFormat="1" ht="54" customHeight="1" spans="1:8">
      <c r="A31" s="8">
        <v>28</v>
      </c>
      <c r="B31" s="11" t="s">
        <v>66</v>
      </c>
      <c r="C31" s="11" t="s">
        <v>67</v>
      </c>
      <c r="D31" s="9" t="s">
        <v>35</v>
      </c>
      <c r="E31" s="9">
        <v>210</v>
      </c>
      <c r="F31" s="12"/>
      <c r="G31" s="12"/>
      <c r="H31" s="14"/>
    </row>
    <row r="32" s="16" customFormat="1" ht="41.25" customHeight="1" spans="1:8">
      <c r="A32" s="8">
        <v>29</v>
      </c>
      <c r="B32" s="11" t="s">
        <v>68</v>
      </c>
      <c r="C32" s="11" t="s">
        <v>69</v>
      </c>
      <c r="D32" s="9" t="s">
        <v>35</v>
      </c>
      <c r="E32" s="9">
        <v>70</v>
      </c>
      <c r="F32" s="12"/>
      <c r="G32" s="12"/>
      <c r="H32" s="14"/>
    </row>
    <row r="33" s="16" customFormat="1" ht="54" customHeight="1" spans="1:8">
      <c r="A33" s="8">
        <v>30</v>
      </c>
      <c r="B33" s="11" t="s">
        <v>66</v>
      </c>
      <c r="C33" s="11" t="s">
        <v>70</v>
      </c>
      <c r="D33" s="9" t="s">
        <v>35</v>
      </c>
      <c r="E33" s="9">
        <v>105</v>
      </c>
      <c r="F33" s="12"/>
      <c r="G33" s="12"/>
      <c r="H33" s="14"/>
    </row>
    <row r="34" s="16" customFormat="1" ht="41.25" customHeight="1" spans="1:8">
      <c r="A34" s="8">
        <v>31</v>
      </c>
      <c r="B34" s="11" t="s">
        <v>68</v>
      </c>
      <c r="C34" s="11" t="s">
        <v>71</v>
      </c>
      <c r="D34" s="9" t="s">
        <v>35</v>
      </c>
      <c r="E34" s="9">
        <v>35</v>
      </c>
      <c r="F34" s="12"/>
      <c r="G34" s="12"/>
      <c r="H34" s="14"/>
    </row>
    <row r="35" s="16" customFormat="1" ht="41.25" customHeight="1" spans="1:8">
      <c r="A35" s="8">
        <v>32</v>
      </c>
      <c r="B35" s="11" t="s">
        <v>48</v>
      </c>
      <c r="C35" s="11" t="s">
        <v>72</v>
      </c>
      <c r="D35" s="9" t="s">
        <v>35</v>
      </c>
      <c r="E35" s="9">
        <v>20</v>
      </c>
      <c r="F35" s="12"/>
      <c r="G35" s="12"/>
      <c r="H35" s="14"/>
    </row>
    <row r="36" s="16" customFormat="1" ht="41.25" customHeight="1" spans="1:8">
      <c r="A36" s="8">
        <v>33</v>
      </c>
      <c r="B36" s="11" t="s">
        <v>68</v>
      </c>
      <c r="C36" s="11" t="s">
        <v>73</v>
      </c>
      <c r="D36" s="9" t="s">
        <v>35</v>
      </c>
      <c r="E36" s="9">
        <v>20</v>
      </c>
      <c r="F36" s="12"/>
      <c r="G36" s="12"/>
      <c r="H36" s="14"/>
    </row>
    <row r="37" s="16" customFormat="1" ht="54" customHeight="1" spans="1:8">
      <c r="A37" s="8">
        <v>34</v>
      </c>
      <c r="B37" s="11" t="s">
        <v>66</v>
      </c>
      <c r="C37" s="11" t="s">
        <v>74</v>
      </c>
      <c r="D37" s="9" t="s">
        <v>35</v>
      </c>
      <c r="E37" s="9">
        <v>135</v>
      </c>
      <c r="F37" s="12"/>
      <c r="G37" s="12"/>
      <c r="H37" s="14"/>
    </row>
    <row r="38" s="16" customFormat="1" ht="41.25" customHeight="1" spans="1:8">
      <c r="A38" s="8">
        <v>35</v>
      </c>
      <c r="B38" s="11" t="s">
        <v>68</v>
      </c>
      <c r="C38" s="11" t="s">
        <v>75</v>
      </c>
      <c r="D38" s="9" t="s">
        <v>35</v>
      </c>
      <c r="E38" s="9">
        <v>45</v>
      </c>
      <c r="F38" s="12"/>
      <c r="G38" s="12"/>
      <c r="H38" s="14"/>
    </row>
    <row r="39" s="16" customFormat="1" ht="54" customHeight="1" spans="1:8">
      <c r="A39" s="8">
        <v>36</v>
      </c>
      <c r="B39" s="11" t="s">
        <v>76</v>
      </c>
      <c r="C39" s="11" t="s">
        <v>77</v>
      </c>
      <c r="D39" s="9" t="s">
        <v>47</v>
      </c>
      <c r="E39" s="9">
        <v>1</v>
      </c>
      <c r="F39" s="12"/>
      <c r="G39" s="12"/>
      <c r="H39" s="14"/>
    </row>
    <row r="40" s="16" customFormat="1" ht="54" customHeight="1" spans="1:8">
      <c r="A40" s="8">
        <v>37</v>
      </c>
      <c r="B40" s="11" t="s">
        <v>78</v>
      </c>
      <c r="C40" s="11" t="s">
        <v>79</v>
      </c>
      <c r="D40" s="9" t="s">
        <v>47</v>
      </c>
      <c r="E40" s="9">
        <v>12</v>
      </c>
      <c r="F40" s="12"/>
      <c r="G40" s="12"/>
      <c r="H40" s="14"/>
    </row>
    <row r="41" s="16" customFormat="1" ht="41.25" customHeight="1" spans="1:8">
      <c r="A41" s="8">
        <v>38</v>
      </c>
      <c r="B41" s="11" t="s">
        <v>78</v>
      </c>
      <c r="C41" s="11" t="s">
        <v>80</v>
      </c>
      <c r="D41" s="9" t="s">
        <v>47</v>
      </c>
      <c r="E41" s="9">
        <v>8</v>
      </c>
      <c r="F41" s="12"/>
      <c r="G41" s="12"/>
      <c r="H41" s="14"/>
    </row>
    <row r="42" s="16" customFormat="1" ht="41.25" customHeight="1" spans="1:8">
      <c r="A42" s="8">
        <v>39</v>
      </c>
      <c r="B42" s="11" t="s">
        <v>81</v>
      </c>
      <c r="C42" s="11" t="s">
        <v>82</v>
      </c>
      <c r="D42" s="9" t="s">
        <v>35</v>
      </c>
      <c r="E42" s="9">
        <v>90</v>
      </c>
      <c r="F42" s="12"/>
      <c r="G42" s="12"/>
      <c r="H42" s="14"/>
    </row>
    <row r="43" s="16" customFormat="1" ht="41.25" customHeight="1" spans="1:8">
      <c r="A43" s="8">
        <v>40</v>
      </c>
      <c r="B43" s="11" t="s">
        <v>68</v>
      </c>
      <c r="C43" s="11" t="s">
        <v>83</v>
      </c>
      <c r="D43" s="9" t="s">
        <v>35</v>
      </c>
      <c r="E43" s="9">
        <v>90</v>
      </c>
      <c r="F43" s="12"/>
      <c r="G43" s="12"/>
      <c r="H43" s="14"/>
    </row>
    <row r="44" s="16" customFormat="1" ht="54" customHeight="1" spans="1:8">
      <c r="A44" s="8">
        <v>41</v>
      </c>
      <c r="B44" s="11" t="s">
        <v>66</v>
      </c>
      <c r="C44" s="11" t="s">
        <v>84</v>
      </c>
      <c r="D44" s="9" t="s">
        <v>35</v>
      </c>
      <c r="E44" s="9">
        <v>15</v>
      </c>
      <c r="F44" s="12"/>
      <c r="G44" s="12"/>
      <c r="H44" s="14"/>
    </row>
    <row r="45" s="16" customFormat="1" ht="41.25" customHeight="1" spans="1:8">
      <c r="A45" s="8">
        <v>42</v>
      </c>
      <c r="B45" s="11" t="s">
        <v>68</v>
      </c>
      <c r="C45" s="11" t="s">
        <v>85</v>
      </c>
      <c r="D45" s="9" t="s">
        <v>35</v>
      </c>
      <c r="E45" s="9">
        <v>15</v>
      </c>
      <c r="F45" s="12"/>
      <c r="G45" s="12"/>
      <c r="H45" s="14"/>
    </row>
    <row r="46" s="16" customFormat="1" ht="41.25" customHeight="1" spans="1:8">
      <c r="A46" s="8">
        <v>43</v>
      </c>
      <c r="B46" s="11" t="s">
        <v>86</v>
      </c>
      <c r="C46" s="11" t="s">
        <v>87</v>
      </c>
      <c r="D46" s="9" t="s">
        <v>47</v>
      </c>
      <c r="E46" s="9">
        <v>2</v>
      </c>
      <c r="F46" s="12"/>
      <c r="G46" s="12"/>
      <c r="H46" s="14"/>
    </row>
    <row r="47" s="16" customFormat="1" ht="31" customHeight="1" spans="1:8">
      <c r="A47" s="8">
        <v>44</v>
      </c>
      <c r="B47" s="11" t="s">
        <v>88</v>
      </c>
      <c r="C47" s="11"/>
      <c r="D47" s="9" t="s">
        <v>89</v>
      </c>
      <c r="E47" s="9">
        <v>150</v>
      </c>
      <c r="F47" s="12"/>
      <c r="G47" s="12"/>
      <c r="H47" s="14"/>
    </row>
    <row r="48" s="16" customFormat="1" ht="27" customHeight="1" spans="1:8">
      <c r="A48" s="8">
        <v>45</v>
      </c>
      <c r="B48" s="11"/>
      <c r="C48" s="11"/>
      <c r="D48" s="9"/>
      <c r="E48" s="9"/>
      <c r="F48" s="12"/>
      <c r="G48" s="12"/>
      <c r="H48" s="14"/>
    </row>
  </sheetData>
  <mergeCells count="7">
    <mergeCell ref="A1:H1"/>
    <mergeCell ref="F2:H2"/>
    <mergeCell ref="A2:A3"/>
    <mergeCell ref="B2:B3"/>
    <mergeCell ref="C2:C3"/>
    <mergeCell ref="D2:D3"/>
    <mergeCell ref="E2:E3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workbookViewId="0">
      <selection activeCell="H5" sqref="H5:H31"/>
    </sheetView>
  </sheetViews>
  <sheetFormatPr defaultColWidth="9.14285714285714" defaultRowHeight="12"/>
  <cols>
    <col min="1" max="1" width="10.8571428571429" customWidth="1"/>
    <col min="2" max="2" width="16.1428571428571" customWidth="1"/>
    <col min="3" max="3" width="23.4285714285714" customWidth="1"/>
    <col min="4" max="4" width="25.1428571428571" customWidth="1"/>
    <col min="5" max="10" width="16.1428571428571" customWidth="1"/>
  </cols>
  <sheetData>
    <row r="1" ht="25.5" spans="1:10">
      <c r="A1" s="1" t="s">
        <v>90</v>
      </c>
      <c r="B1" s="1"/>
      <c r="C1" s="1"/>
      <c r="D1" s="1"/>
      <c r="E1" s="1"/>
      <c r="F1" s="1"/>
      <c r="G1" s="1"/>
      <c r="H1" s="1"/>
      <c r="I1" s="2"/>
      <c r="J1" s="2"/>
    </row>
    <row r="2" ht="12.75" spans="1:10">
      <c r="A2" s="3" t="s">
        <v>91</v>
      </c>
      <c r="B2" s="3"/>
      <c r="C2" s="3"/>
      <c r="D2" s="3"/>
      <c r="E2" s="3"/>
      <c r="F2" s="3"/>
      <c r="G2" s="3"/>
      <c r="H2" s="3"/>
      <c r="I2" s="4"/>
      <c r="J2" s="4"/>
    </row>
    <row r="3" ht="24" customHeight="1" spans="1:10">
      <c r="A3" s="5" t="s">
        <v>1</v>
      </c>
      <c r="B3" s="6" t="s">
        <v>2</v>
      </c>
      <c r="C3" s="6" t="s">
        <v>3</v>
      </c>
      <c r="D3" s="6" t="s">
        <v>3</v>
      </c>
      <c r="E3" s="6" t="s">
        <v>4</v>
      </c>
      <c r="F3" s="6" t="s">
        <v>5</v>
      </c>
      <c r="G3" s="6" t="s">
        <v>6</v>
      </c>
      <c r="H3" s="6"/>
      <c r="I3" s="6"/>
      <c r="J3" s="7"/>
    </row>
    <row r="4" ht="21" customHeight="1" spans="1:10">
      <c r="A4" s="8"/>
      <c r="B4" s="9"/>
      <c r="C4" s="9"/>
      <c r="D4" s="9"/>
      <c r="E4" s="9"/>
      <c r="F4" s="9"/>
      <c r="G4" s="9" t="s">
        <v>92</v>
      </c>
      <c r="H4" s="9"/>
      <c r="I4" s="9" t="s">
        <v>8</v>
      </c>
      <c r="J4" s="10" t="s">
        <v>9</v>
      </c>
    </row>
    <row r="5" ht="52" customHeight="1" spans="1:10">
      <c r="A5" s="8">
        <v>2</v>
      </c>
      <c r="B5" s="11" t="s">
        <v>50</v>
      </c>
      <c r="C5" s="11" t="s">
        <v>93</v>
      </c>
      <c r="D5" s="11" t="s">
        <v>94</v>
      </c>
      <c r="E5" s="9" t="s">
        <v>52</v>
      </c>
      <c r="F5" s="9">
        <v>2</v>
      </c>
      <c r="G5" s="12">
        <v>3633.19</v>
      </c>
      <c r="H5" s="12">
        <v>536.63</v>
      </c>
      <c r="I5" s="13">
        <f>F5*H5</f>
        <v>1073.26</v>
      </c>
      <c r="J5" s="14"/>
    </row>
    <row r="6" ht="36" spans="1:10">
      <c r="A6" s="8">
        <v>3</v>
      </c>
      <c r="B6" s="11" t="s">
        <v>95</v>
      </c>
      <c r="C6" s="11" t="s">
        <v>96</v>
      </c>
      <c r="D6" s="11" t="s">
        <v>97</v>
      </c>
      <c r="E6" s="9" t="s">
        <v>52</v>
      </c>
      <c r="F6" s="9">
        <v>16</v>
      </c>
      <c r="G6" s="12">
        <v>1633.19</v>
      </c>
      <c r="H6" s="12">
        <v>169.95</v>
      </c>
      <c r="I6" s="13">
        <f t="shared" ref="I6:I31" si="0">F6*H6</f>
        <v>2719.2</v>
      </c>
      <c r="J6" s="14"/>
    </row>
    <row r="7" ht="48" spans="1:10">
      <c r="A7" s="8">
        <v>6</v>
      </c>
      <c r="B7" s="11" t="s">
        <v>50</v>
      </c>
      <c r="C7" s="11" t="s">
        <v>93</v>
      </c>
      <c r="D7" s="11" t="s">
        <v>98</v>
      </c>
      <c r="E7" s="9" t="s">
        <v>52</v>
      </c>
      <c r="F7" s="9">
        <v>4</v>
      </c>
      <c r="G7" s="12">
        <v>5259.52</v>
      </c>
      <c r="H7" s="12">
        <v>1340.03</v>
      </c>
      <c r="I7" s="13">
        <f t="shared" si="0"/>
        <v>5360.12</v>
      </c>
      <c r="J7" s="14"/>
    </row>
    <row r="8" ht="36" spans="1:10">
      <c r="A8" s="8">
        <v>7</v>
      </c>
      <c r="B8" s="11" t="s">
        <v>68</v>
      </c>
      <c r="C8" s="11" t="s">
        <v>99</v>
      </c>
      <c r="D8" s="11" t="s">
        <v>100</v>
      </c>
      <c r="E8" s="9" t="s">
        <v>35</v>
      </c>
      <c r="F8" s="9">
        <v>500</v>
      </c>
      <c r="G8" s="12">
        <v>7.63</v>
      </c>
      <c r="H8" s="12">
        <v>5.16</v>
      </c>
      <c r="I8" s="13">
        <f t="shared" si="0"/>
        <v>2580</v>
      </c>
      <c r="J8" s="14"/>
    </row>
    <row r="9" ht="24" spans="1:10">
      <c r="A9" s="8">
        <v>15</v>
      </c>
      <c r="B9" s="11" t="s">
        <v>101</v>
      </c>
      <c r="C9" s="11" t="s">
        <v>102</v>
      </c>
      <c r="D9" s="11" t="s">
        <v>103</v>
      </c>
      <c r="E9" s="9" t="s">
        <v>63</v>
      </c>
      <c r="F9" s="9">
        <v>13</v>
      </c>
      <c r="G9" s="12">
        <v>113.47</v>
      </c>
      <c r="H9" s="12">
        <v>21.63</v>
      </c>
      <c r="I9" s="13">
        <f t="shared" si="0"/>
        <v>281.19</v>
      </c>
      <c r="J9" s="14"/>
    </row>
    <row r="10" ht="24" spans="1:10">
      <c r="A10" s="8">
        <v>20</v>
      </c>
      <c r="B10" s="11" t="s">
        <v>104</v>
      </c>
      <c r="C10" s="11" t="s">
        <v>105</v>
      </c>
      <c r="D10" s="11" t="s">
        <v>106</v>
      </c>
      <c r="E10" s="9" t="s">
        <v>35</v>
      </c>
      <c r="F10" s="9">
        <v>460</v>
      </c>
      <c r="G10" s="12">
        <v>4.49</v>
      </c>
      <c r="H10" s="12">
        <v>28.84</v>
      </c>
      <c r="I10" s="13">
        <f t="shared" si="0"/>
        <v>13266.4</v>
      </c>
      <c r="J10" s="14"/>
    </row>
    <row r="11" ht="48" spans="1:10">
      <c r="A11" s="8">
        <v>25</v>
      </c>
      <c r="B11" s="11" t="s">
        <v>107</v>
      </c>
      <c r="C11" s="11" t="s">
        <v>108</v>
      </c>
      <c r="D11" s="11" t="s">
        <v>109</v>
      </c>
      <c r="E11" s="9" t="s">
        <v>22</v>
      </c>
      <c r="F11" s="9">
        <v>860.15</v>
      </c>
      <c r="G11" s="12">
        <v>5.36</v>
      </c>
      <c r="H11" s="12">
        <v>1.1</v>
      </c>
      <c r="I11" s="13">
        <f t="shared" si="0"/>
        <v>946.165</v>
      </c>
      <c r="J11" s="14"/>
    </row>
    <row r="12" ht="27" customHeight="1" spans="1:10">
      <c r="A12" s="8">
        <v>28</v>
      </c>
      <c r="B12" s="11" t="s">
        <v>110</v>
      </c>
      <c r="C12" s="11"/>
      <c r="D12" s="11" t="s">
        <v>111</v>
      </c>
      <c r="E12" s="9" t="s">
        <v>22</v>
      </c>
      <c r="F12" s="9">
        <v>860.15</v>
      </c>
      <c r="G12" s="12">
        <v>20.45</v>
      </c>
      <c r="H12" s="12">
        <v>0.5</v>
      </c>
      <c r="I12" s="13">
        <f t="shared" si="0"/>
        <v>430.075</v>
      </c>
      <c r="J12" s="14"/>
    </row>
    <row r="13" ht="47" customHeight="1" spans="1:10">
      <c r="A13" s="8">
        <v>33</v>
      </c>
      <c r="B13" s="11" t="s">
        <v>112</v>
      </c>
      <c r="C13" s="11"/>
      <c r="D13" s="11" t="s">
        <v>113</v>
      </c>
      <c r="E13" s="9" t="s">
        <v>22</v>
      </c>
      <c r="F13" s="9">
        <v>32.5</v>
      </c>
      <c r="G13" s="12">
        <v>54.96</v>
      </c>
      <c r="H13" s="12"/>
      <c r="I13" s="13">
        <f t="shared" si="0"/>
        <v>0</v>
      </c>
      <c r="J13" s="14"/>
    </row>
    <row r="14" ht="48" spans="1:10">
      <c r="A14" s="8">
        <v>34</v>
      </c>
      <c r="B14" s="11" t="s">
        <v>114</v>
      </c>
      <c r="C14" s="11" t="s">
        <v>115</v>
      </c>
      <c r="D14" s="11" t="s">
        <v>116</v>
      </c>
      <c r="E14" s="9" t="s">
        <v>22</v>
      </c>
      <c r="F14" s="9">
        <v>2.27</v>
      </c>
      <c r="G14" s="12">
        <v>569.75</v>
      </c>
      <c r="H14" s="12">
        <v>298.7</v>
      </c>
      <c r="I14" s="13">
        <f t="shared" si="0"/>
        <v>678.049</v>
      </c>
      <c r="J14" s="14"/>
    </row>
    <row r="15" ht="84" spans="1:10">
      <c r="A15" s="8">
        <v>36</v>
      </c>
      <c r="B15" s="11" t="s">
        <v>117</v>
      </c>
      <c r="C15" s="11" t="s">
        <v>118</v>
      </c>
      <c r="D15" s="11" t="s">
        <v>119</v>
      </c>
      <c r="E15" s="9" t="s">
        <v>22</v>
      </c>
      <c r="F15" s="9">
        <v>96.26</v>
      </c>
      <c r="G15" s="12">
        <v>542.53</v>
      </c>
      <c r="H15" s="12">
        <v>339.9</v>
      </c>
      <c r="I15" s="13">
        <f t="shared" si="0"/>
        <v>32718.774</v>
      </c>
      <c r="J15" s="14"/>
    </row>
    <row r="16" ht="48" spans="1:10">
      <c r="A16" s="8">
        <v>39</v>
      </c>
      <c r="B16" s="11" t="s">
        <v>120</v>
      </c>
      <c r="C16" s="11" t="s">
        <v>121</v>
      </c>
      <c r="D16" s="11" t="s">
        <v>122</v>
      </c>
      <c r="E16" s="9" t="s">
        <v>22</v>
      </c>
      <c r="F16" s="15">
        <v>296.89</v>
      </c>
      <c r="G16" s="12">
        <v>515.79</v>
      </c>
      <c r="H16" s="12">
        <v>50</v>
      </c>
      <c r="I16" s="13">
        <f t="shared" si="0"/>
        <v>14844.5</v>
      </c>
      <c r="J16" s="14"/>
    </row>
    <row r="17" ht="84" spans="1:10">
      <c r="A17" s="8">
        <v>50</v>
      </c>
      <c r="B17" s="11" t="s">
        <v>123</v>
      </c>
      <c r="C17" s="11" t="s">
        <v>124</v>
      </c>
      <c r="D17" s="11" t="s">
        <v>125</v>
      </c>
      <c r="E17" s="9" t="s">
        <v>12</v>
      </c>
      <c r="F17" s="9">
        <v>12</v>
      </c>
      <c r="G17" s="12">
        <v>134.44</v>
      </c>
      <c r="H17" s="12">
        <f>25.75+16.48</f>
        <v>42.23</v>
      </c>
      <c r="I17" s="13">
        <f t="shared" si="0"/>
        <v>506.76</v>
      </c>
      <c r="J17" s="14"/>
    </row>
    <row r="18" ht="77" customHeight="1" spans="1:10">
      <c r="A18" s="8">
        <v>51</v>
      </c>
      <c r="B18" s="11" t="s">
        <v>126</v>
      </c>
      <c r="C18" s="11" t="s">
        <v>127</v>
      </c>
      <c r="D18" s="11" t="s">
        <v>127</v>
      </c>
      <c r="E18" s="9" t="s">
        <v>12</v>
      </c>
      <c r="F18" s="9">
        <v>65.52</v>
      </c>
      <c r="G18" s="12">
        <v>72.64</v>
      </c>
      <c r="H18" s="12">
        <f>15.45+16.48</f>
        <v>31.93</v>
      </c>
      <c r="I18" s="13">
        <f t="shared" si="0"/>
        <v>2092.0536</v>
      </c>
      <c r="J18" s="14"/>
    </row>
    <row r="19" ht="48" spans="1:10">
      <c r="A19" s="8">
        <v>53</v>
      </c>
      <c r="B19" s="11" t="s">
        <v>128</v>
      </c>
      <c r="C19" s="11" t="s">
        <v>129</v>
      </c>
      <c r="D19" s="11" t="s">
        <v>130</v>
      </c>
      <c r="E19" s="9" t="s">
        <v>131</v>
      </c>
      <c r="F19" s="9">
        <v>36.54</v>
      </c>
      <c r="G19" s="12">
        <v>6711.37</v>
      </c>
      <c r="H19" s="12">
        <v>1200</v>
      </c>
      <c r="I19" s="13">
        <f t="shared" si="0"/>
        <v>43848</v>
      </c>
      <c r="J19" s="14"/>
    </row>
    <row r="20" ht="24" spans="1:10">
      <c r="A20" s="8">
        <v>74</v>
      </c>
      <c r="B20" s="11" t="s">
        <v>132</v>
      </c>
      <c r="C20" s="11" t="s">
        <v>133</v>
      </c>
      <c r="D20" s="11" t="s">
        <v>134</v>
      </c>
      <c r="E20" s="9" t="s">
        <v>47</v>
      </c>
      <c r="F20" s="9">
        <v>222</v>
      </c>
      <c r="G20" s="12">
        <v>9.05</v>
      </c>
      <c r="H20" s="12">
        <v>4.12</v>
      </c>
      <c r="I20" s="13">
        <f t="shared" si="0"/>
        <v>914.64</v>
      </c>
      <c r="J20" s="14"/>
    </row>
    <row r="21" ht="120" spans="1:10">
      <c r="A21" s="8">
        <v>75</v>
      </c>
      <c r="B21" s="11" t="s">
        <v>135</v>
      </c>
      <c r="C21" s="11" t="s">
        <v>136</v>
      </c>
      <c r="D21" s="11" t="s">
        <v>136</v>
      </c>
      <c r="E21" s="9" t="s">
        <v>12</v>
      </c>
      <c r="F21" s="9">
        <v>643.37</v>
      </c>
      <c r="G21" s="12">
        <v>68.39</v>
      </c>
      <c r="H21" s="12">
        <f>17.5+7.21</f>
        <v>24.71</v>
      </c>
      <c r="I21" s="13">
        <f t="shared" si="0"/>
        <v>15897.6727</v>
      </c>
      <c r="J21" s="14"/>
    </row>
    <row r="22" ht="142" customHeight="1" spans="1:10">
      <c r="A22" s="8">
        <v>76</v>
      </c>
      <c r="B22" s="11" t="s">
        <v>137</v>
      </c>
      <c r="C22" s="11" t="s">
        <v>138</v>
      </c>
      <c r="D22" s="11" t="s">
        <v>138</v>
      </c>
      <c r="E22" s="9" t="s">
        <v>12</v>
      </c>
      <c r="F22" s="9">
        <v>426.24</v>
      </c>
      <c r="G22" s="12">
        <v>125.57</v>
      </c>
      <c r="H22" s="12">
        <f>17.5+7.21+34.82</f>
        <v>59.53</v>
      </c>
      <c r="I22" s="13">
        <f t="shared" si="0"/>
        <v>25374.0672</v>
      </c>
      <c r="J22" s="14"/>
    </row>
    <row r="23" ht="144" spans="1:10">
      <c r="A23" s="8">
        <v>77</v>
      </c>
      <c r="B23" s="11" t="s">
        <v>139</v>
      </c>
      <c r="C23" s="11" t="s">
        <v>140</v>
      </c>
      <c r="D23" s="11" t="s">
        <v>140</v>
      </c>
      <c r="E23" s="9" t="s">
        <v>12</v>
      </c>
      <c r="F23" s="9">
        <v>175.02</v>
      </c>
      <c r="G23" s="12">
        <v>238.74</v>
      </c>
      <c r="H23" s="12">
        <f>16.48+46.35</f>
        <v>62.83</v>
      </c>
      <c r="I23" s="13">
        <f t="shared" si="0"/>
        <v>10996.5066</v>
      </c>
      <c r="J23" s="14"/>
    </row>
    <row r="24" ht="72" spans="1:10">
      <c r="A24" s="8">
        <v>78</v>
      </c>
      <c r="B24" s="11" t="s">
        <v>141</v>
      </c>
      <c r="C24" s="11" t="s">
        <v>142</v>
      </c>
      <c r="D24" s="11" t="s">
        <v>142</v>
      </c>
      <c r="E24" s="9" t="s">
        <v>12</v>
      </c>
      <c r="F24" s="9">
        <v>10.79</v>
      </c>
      <c r="G24" s="12">
        <v>109.63</v>
      </c>
      <c r="H24" s="12">
        <v>82.4</v>
      </c>
      <c r="I24" s="13">
        <f t="shared" si="0"/>
        <v>889.096</v>
      </c>
      <c r="J24" s="14"/>
    </row>
    <row r="25" ht="48" spans="1:10">
      <c r="A25" s="8">
        <v>79</v>
      </c>
      <c r="B25" s="11" t="s">
        <v>143</v>
      </c>
      <c r="C25" s="11" t="s">
        <v>144</v>
      </c>
      <c r="D25" s="11" t="s">
        <v>145</v>
      </c>
      <c r="E25" s="9" t="s">
        <v>12</v>
      </c>
      <c r="F25" s="9">
        <v>55.7</v>
      </c>
      <c r="G25" s="12">
        <v>170</v>
      </c>
      <c r="H25" s="12">
        <v>20</v>
      </c>
      <c r="I25" s="13">
        <f t="shared" si="0"/>
        <v>1114</v>
      </c>
      <c r="J25" s="14"/>
    </row>
    <row r="26" ht="120" spans="1:10">
      <c r="A26" s="8">
        <v>80</v>
      </c>
      <c r="B26" s="11" t="s">
        <v>146</v>
      </c>
      <c r="C26" s="11" t="s">
        <v>147</v>
      </c>
      <c r="D26" s="11" t="s">
        <v>148</v>
      </c>
      <c r="E26" s="9" t="s">
        <v>12</v>
      </c>
      <c r="F26" s="9">
        <v>305.48</v>
      </c>
      <c r="G26" s="12">
        <v>83.24</v>
      </c>
      <c r="H26" s="12">
        <v>21.63</v>
      </c>
      <c r="I26" s="13">
        <f t="shared" si="0"/>
        <v>6607.5324</v>
      </c>
      <c r="J26" s="14"/>
    </row>
    <row r="27" ht="204" spans="1:10">
      <c r="A27" s="8">
        <v>81</v>
      </c>
      <c r="B27" s="11" t="s">
        <v>149</v>
      </c>
      <c r="C27" s="11" t="s">
        <v>150</v>
      </c>
      <c r="D27" s="11" t="s">
        <v>150</v>
      </c>
      <c r="E27" s="9" t="s">
        <v>12</v>
      </c>
      <c r="F27" s="9">
        <v>259.44</v>
      </c>
      <c r="G27" s="12">
        <v>224.33</v>
      </c>
      <c r="H27" s="12">
        <f>16.48+18.54+16.48+29.25+35.23+18.54</f>
        <v>134.52</v>
      </c>
      <c r="I27" s="13">
        <f t="shared" si="0"/>
        <v>34899.8688</v>
      </c>
      <c r="J27" s="14"/>
    </row>
    <row r="28" ht="84" spans="1:10">
      <c r="A28" s="8">
        <v>82</v>
      </c>
      <c r="B28" s="11" t="s">
        <v>151</v>
      </c>
      <c r="C28" s="11" t="s">
        <v>152</v>
      </c>
      <c r="D28" s="11" t="s">
        <v>152</v>
      </c>
      <c r="E28" s="9" t="s">
        <v>12</v>
      </c>
      <c r="F28" s="9">
        <v>12.96</v>
      </c>
      <c r="G28" s="12">
        <v>86.52</v>
      </c>
      <c r="H28" s="12">
        <f>29.25+18.54</f>
        <v>47.79</v>
      </c>
      <c r="I28" s="13">
        <f t="shared" si="0"/>
        <v>619.3584</v>
      </c>
      <c r="J28" s="14"/>
    </row>
    <row r="29" ht="84" spans="1:10">
      <c r="A29" s="8">
        <v>83</v>
      </c>
      <c r="B29" s="11" t="s">
        <v>153</v>
      </c>
      <c r="C29" s="11" t="s">
        <v>154</v>
      </c>
      <c r="D29" s="11" t="s">
        <v>154</v>
      </c>
      <c r="E29" s="9" t="s">
        <v>12</v>
      </c>
      <c r="F29" s="9">
        <v>158.65</v>
      </c>
      <c r="G29" s="12">
        <v>260.81</v>
      </c>
      <c r="H29" s="12">
        <f>29.25+18.54+44.29</f>
        <v>92.08</v>
      </c>
      <c r="I29" s="13">
        <f t="shared" si="0"/>
        <v>14608.492</v>
      </c>
      <c r="J29" s="14"/>
    </row>
    <row r="30" ht="72" spans="1:10">
      <c r="A30" s="8">
        <v>84</v>
      </c>
      <c r="B30" s="11" t="s">
        <v>155</v>
      </c>
      <c r="C30" s="11" t="s">
        <v>156</v>
      </c>
      <c r="D30" s="11" t="s">
        <v>157</v>
      </c>
      <c r="E30" s="9" t="s">
        <v>35</v>
      </c>
      <c r="F30" s="9">
        <v>39.2</v>
      </c>
      <c r="G30" s="12">
        <v>39.67</v>
      </c>
      <c r="H30" s="12">
        <v>17.51</v>
      </c>
      <c r="I30" s="13">
        <f t="shared" si="0"/>
        <v>686.392</v>
      </c>
      <c r="J30" s="14"/>
    </row>
    <row r="31" ht="26" customHeight="1" spans="1:10">
      <c r="A31" s="8">
        <v>107</v>
      </c>
      <c r="B31" s="11" t="s">
        <v>158</v>
      </c>
      <c r="C31" s="11" t="s">
        <v>159</v>
      </c>
      <c r="D31" s="11" t="s">
        <v>160</v>
      </c>
      <c r="E31" s="9" t="s">
        <v>12</v>
      </c>
      <c r="F31" s="15">
        <v>1560</v>
      </c>
      <c r="G31" s="12">
        <v>6.11</v>
      </c>
      <c r="H31" s="12">
        <v>60</v>
      </c>
      <c r="I31" s="13">
        <f t="shared" si="0"/>
        <v>93600</v>
      </c>
      <c r="J31" s="14"/>
    </row>
  </sheetData>
  <autoFilter xmlns:etc="http://www.wps.cn/officeDocument/2017/etCustomData" ref="A4:J31" etc:filterBottomFollowUsedRange="0">
    <sortState ref="A4:J31">
      <sortCondition ref="A4"/>
    </sortState>
    <extLst/>
  </autoFilter>
  <mergeCells count="11">
    <mergeCell ref="A1:J1"/>
    <mergeCell ref="A2:E2"/>
    <mergeCell ref="F2:G2"/>
    <mergeCell ref="I2:J2"/>
    <mergeCell ref="G3:J3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表-08 分部分项工程和单价措施项目清单与计价表【潜江市城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</cp:lastModifiedBy>
  <dcterms:created xsi:type="dcterms:W3CDTF">2025-01-14T21:19:00Z</dcterms:created>
  <dcterms:modified xsi:type="dcterms:W3CDTF">2026-03-10T07:56:29Z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2694D8BBEE6E42FA96B9D29247DF0976_13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